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295FF947-6A37-4F69-9F31-6FB87E9CF6EA}" xr6:coauthVersionLast="47" xr6:coauthVersionMax="47" xr10:uidLastSave="{00000000-0000-0000-0000-000000000000}"/>
  <bookViews>
    <workbookView xWindow="390" yWindow="390" windowWidth="28020" windowHeight="14805" xr2:uid="{00000000-000D-0000-FFFF-FFFF00000000}"/>
  </bookViews>
  <sheets>
    <sheet name="Лист1" sheetId="1" r:id="rId1"/>
  </sheets>
  <definedNames>
    <definedName name="_xlnm._FilterDatabase" localSheetId="0" hidden="1">Лист1!$A$6:$L$62</definedName>
    <definedName name="_xlnm.Print_Titles" localSheetId="0">Лист1!$6:$6</definedName>
    <definedName name="_xlnm.Print_Area" localSheetId="0">Лист1!$A$1:$L$62</definedName>
  </definedNames>
  <calcPr calcId="191029"/>
</workbook>
</file>

<file path=xl/calcChain.xml><?xml version="1.0" encoding="utf-8"?>
<calcChain xmlns="http://schemas.openxmlformats.org/spreadsheetml/2006/main">
  <c r="B57" i="1" l="1"/>
  <c r="B50" i="1"/>
  <c r="B43" i="1"/>
  <c r="K57" i="1"/>
  <c r="K50" i="1"/>
  <c r="K43" i="1"/>
  <c r="K10" i="1"/>
  <c r="C10" i="1"/>
  <c r="I10" i="1"/>
  <c r="J10" i="1"/>
  <c r="L10" i="1"/>
  <c r="H10" i="1"/>
  <c r="B38" i="1"/>
  <c r="H57" i="1"/>
  <c r="I50" i="1"/>
  <c r="J50" i="1"/>
  <c r="L50" i="1"/>
  <c r="G50" i="1"/>
  <c r="H50" i="1"/>
  <c r="K7" i="1" l="1"/>
  <c r="B56" i="1"/>
  <c r="B55" i="1"/>
  <c r="B54" i="1"/>
  <c r="B53" i="1"/>
  <c r="B52" i="1"/>
  <c r="B51" i="1"/>
  <c r="B49" i="1"/>
  <c r="B48" i="1"/>
  <c r="B47" i="1"/>
  <c r="B46" i="1"/>
  <c r="B45" i="1"/>
  <c r="B44" i="1"/>
  <c r="B42" i="1"/>
  <c r="B41" i="1"/>
  <c r="B40" i="1"/>
  <c r="B39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61" i="1"/>
  <c r="B60" i="1"/>
  <c r="J57" i="1"/>
  <c r="J43" i="1"/>
  <c r="J7" i="1" l="1"/>
  <c r="I57" i="1"/>
  <c r="I43" i="1"/>
  <c r="H43" i="1"/>
  <c r="G10" i="1"/>
  <c r="H7" i="1" l="1"/>
  <c r="I7" i="1"/>
  <c r="L43" i="1"/>
  <c r="G43" i="1"/>
  <c r="D57" i="1" l="1"/>
  <c r="E57" i="1"/>
  <c r="F57" i="1"/>
  <c r="G57" i="1"/>
  <c r="G7" i="1" s="1"/>
  <c r="L57" i="1"/>
  <c r="C57" i="1"/>
  <c r="C50" i="1"/>
  <c r="C43" i="1"/>
  <c r="C7" i="1" l="1"/>
  <c r="F43" i="1"/>
  <c r="F7" i="1" s="1"/>
  <c r="E10" i="1" l="1"/>
  <c r="D10" i="1"/>
  <c r="E50" i="1"/>
  <c r="E43" i="1"/>
  <c r="E7" i="1" l="1"/>
  <c r="L7" i="1" l="1"/>
  <c r="D50" i="1"/>
  <c r="D43" i="1" l="1"/>
</calcChain>
</file>

<file path=xl/sharedStrings.xml><?xml version="1.0" encoding="utf-8"?>
<sst xmlns="http://schemas.openxmlformats.org/spreadsheetml/2006/main" count="75" uniqueCount="61">
  <si>
    <t>Курское городское Собрание</t>
  </si>
  <si>
    <t>Контрольно-счетная палата города Курска</t>
  </si>
  <si>
    <t>Администрация Железнодорожного округа города Курска</t>
  </si>
  <si>
    <t>Администрация Сеймского округа города Курска</t>
  </si>
  <si>
    <t>Комитет архитектуры и градостроительства города Курска</t>
  </si>
  <si>
    <t>Комитет экологической безопасности и природопользования города Курска</t>
  </si>
  <si>
    <t>Комитет образования города Курска</t>
  </si>
  <si>
    <t>Управление культуры города Курска</t>
  </si>
  <si>
    <t>Комитет финансов города Курска</t>
  </si>
  <si>
    <t>Департамент закупок для муниципальных нужд города Курска</t>
  </si>
  <si>
    <t>Комитет жилищно-коммунального хозяйства города Курска</t>
  </si>
  <si>
    <t>Земельный комитет города Курска</t>
  </si>
  <si>
    <t>Управление по учету и распределению жилья города Курска</t>
  </si>
  <si>
    <t>Администрация Центрального округа города Курска</t>
  </si>
  <si>
    <t>Управление по делам семьи, демографической политике, охране материнства и детства города Курска</t>
  </si>
  <si>
    <t>Управление молодежной политики, физической культуры и спорта города Курска</t>
  </si>
  <si>
    <t>МБУ "Редакция газеты "Городские известия"</t>
  </si>
  <si>
    <t>МКУ "Автопредприятие Администрации города Курска"</t>
  </si>
  <si>
    <t>Контрольно-ревизионное управление города Курска</t>
  </si>
  <si>
    <t xml:space="preserve">Администрация города Курска </t>
  </si>
  <si>
    <t xml:space="preserve">Комитет социальной защиты населения города Курска </t>
  </si>
  <si>
    <t xml:space="preserve">Управление муниципального контроля города Курска </t>
  </si>
  <si>
    <t>Источники финансирования</t>
  </si>
  <si>
    <t>в том числе по годам</t>
  </si>
  <si>
    <t>Всего по программе</t>
  </si>
  <si>
    <t>в разрезе главных распорядителей средств бюджета города Курска (ГРБС) , ответственных за реализацию муниципальной программы</t>
  </si>
  <si>
    <t>бюджет города Курска-всего по программе</t>
  </si>
  <si>
    <t>в том числе:</t>
  </si>
  <si>
    <t xml:space="preserve">в разрезе (ГРБС) </t>
  </si>
  <si>
    <t>прочие источники-всего по программе</t>
  </si>
  <si>
    <t>федеральный бюджет (субвенция)-всего по программе</t>
  </si>
  <si>
    <t>областной бюджет (субвенция)-всего по программе</t>
  </si>
  <si>
    <t>Администрация города Курска в том числе:</t>
  </si>
  <si>
    <t>2019 год</t>
  </si>
  <si>
    <t>2020 год</t>
  </si>
  <si>
    <t>2021 год</t>
  </si>
  <si>
    <t>2022 год</t>
  </si>
  <si>
    <t>2023 год</t>
  </si>
  <si>
    <t>2024 год</t>
  </si>
  <si>
    <t>Департамент строительства и развития дорожной сети города Курска</t>
  </si>
  <si>
    <t>Всего за период реализации программы</t>
  </si>
  <si>
    <t xml:space="preserve">Комитет дорожного хозяйства города Курска </t>
  </si>
  <si>
    <t>Департамент пассажирского транспорта  города Курска</t>
  </si>
  <si>
    <t>Комитет городского хозяйства города Курска</t>
  </si>
  <si>
    <t xml:space="preserve">                                                                                                                                                                                                                     </t>
  </si>
  <si>
    <t>Администрация города Курска</t>
  </si>
  <si>
    <t xml:space="preserve">ФИНАНСОВОЕ ОБЕСПЕЧЕНИЕ МУНИЦИПАЛЬНОЙ ПРОГРАММЫ
"Развитие системы муниципального управления в городе Курске"
</t>
  </si>
  <si>
    <t xml:space="preserve">Комитет по управлению муниципальным имуществом города Курска </t>
  </si>
  <si>
    <t>Администрация города Курска всего, в том числе:</t>
  </si>
  <si>
    <t>Комитет культуры города Курска</t>
  </si>
  <si>
    <t>Комитет молодежной политики, физической культуры и спорта города Курска</t>
  </si>
  <si>
    <t>2025 год</t>
  </si>
  <si>
    <t>2026 год</t>
  </si>
  <si>
    <t>Комитет культуры и туризма города Курска</t>
  </si>
  <si>
    <t>2027 год</t>
  </si>
  <si>
    <t>2028 год</t>
  </si>
  <si>
    <t>9</t>
  </si>
  <si>
    <t>10</t>
  </si>
  <si>
    <t>11</t>
  </si>
  <si>
    <t>12</t>
  </si>
  <si>
    <t xml:space="preserve">  ПРИЛОЖЕНИЕ 5                                                                           к постановлению                                                              Администрации города Курска                                                     от   «30» января 2026 года                                                                          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</si>
</sst>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center" vertical="top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0" fontId="2" fillId="2" borderId="0" xfId="0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tabSelected="1" view="pageBreakPreview" zoomScaleNormal="100" zoomScaleSheetLayoutView="100" workbookViewId="0">
      <pane ySplit="6" topLeftCell="A7" activePane="bottomLeft" state="frozen"/>
      <selection pane="bottomLeft" activeCell="H1" sqref="H1:L1"/>
    </sheetView>
  </sheetViews>
  <sheetFormatPr defaultColWidth="9.140625" defaultRowHeight="15.75" x14ac:dyDescent="0.25"/>
  <cols>
    <col min="1" max="1" width="50" style="1" customWidth="1"/>
    <col min="2" max="2" width="24.42578125" style="2" customWidth="1"/>
    <col min="3" max="4" width="13.85546875" style="2" customWidth="1"/>
    <col min="5" max="5" width="14.85546875" style="2" customWidth="1"/>
    <col min="6" max="6" width="12.7109375" style="2" customWidth="1"/>
    <col min="7" max="7" width="15" style="2" customWidth="1"/>
    <col min="8" max="8" width="14" style="2" customWidth="1"/>
    <col min="9" max="9" width="14.140625" style="2" customWidth="1"/>
    <col min="10" max="10" width="14.7109375" style="2" customWidth="1"/>
    <col min="11" max="12" width="12" style="2" customWidth="1"/>
    <col min="13" max="15" width="13.7109375" style="3" bestFit="1" customWidth="1"/>
    <col min="16" max="16384" width="9.140625" style="3"/>
  </cols>
  <sheetData>
    <row r="1" spans="1:12" ht="112.5" customHeight="1" x14ac:dyDescent="0.25">
      <c r="H1" s="24" t="s">
        <v>60</v>
      </c>
      <c r="I1" s="24"/>
      <c r="J1" s="24"/>
      <c r="K1" s="24"/>
      <c r="L1" s="24"/>
    </row>
    <row r="2" spans="1:12" ht="138.75" hidden="1" customHeight="1" x14ac:dyDescent="0.25">
      <c r="H2" s="25"/>
      <c r="I2" s="25"/>
      <c r="J2" s="25"/>
      <c r="K2" s="25"/>
      <c r="L2" s="25"/>
    </row>
    <row r="3" spans="1:12" ht="42.75" customHeight="1" x14ac:dyDescent="0.25">
      <c r="A3" s="31" t="s">
        <v>46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s="4" customFormat="1" x14ac:dyDescent="0.25">
      <c r="A4" s="29" t="s">
        <v>22</v>
      </c>
      <c r="B4" s="28" t="s">
        <v>40</v>
      </c>
      <c r="C4" s="28" t="s">
        <v>23</v>
      </c>
      <c r="D4" s="28"/>
      <c r="E4" s="28"/>
      <c r="F4" s="28"/>
      <c r="G4" s="28"/>
      <c r="H4" s="28"/>
      <c r="I4" s="28"/>
      <c r="J4" s="28"/>
      <c r="K4" s="28"/>
      <c r="L4" s="28"/>
    </row>
    <row r="5" spans="1:12" s="4" customFormat="1" ht="67.5" customHeight="1" x14ac:dyDescent="0.25">
      <c r="A5" s="30"/>
      <c r="B5" s="28"/>
      <c r="C5" s="11" t="s">
        <v>33</v>
      </c>
      <c r="D5" s="11" t="s">
        <v>34</v>
      </c>
      <c r="E5" s="11" t="s">
        <v>35</v>
      </c>
      <c r="F5" s="11" t="s">
        <v>36</v>
      </c>
      <c r="G5" s="11" t="s">
        <v>37</v>
      </c>
      <c r="H5" s="11" t="s">
        <v>38</v>
      </c>
      <c r="I5" s="11" t="s">
        <v>51</v>
      </c>
      <c r="J5" s="11" t="s">
        <v>52</v>
      </c>
      <c r="K5" s="11" t="s">
        <v>54</v>
      </c>
      <c r="L5" s="11" t="s">
        <v>55</v>
      </c>
    </row>
    <row r="6" spans="1:12" s="5" customFormat="1" x14ac:dyDescent="0.25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 t="s">
        <v>56</v>
      </c>
      <c r="J6" s="13" t="s">
        <v>57</v>
      </c>
      <c r="K6" s="13" t="s">
        <v>58</v>
      </c>
      <c r="L6" s="13" t="s">
        <v>59</v>
      </c>
    </row>
    <row r="7" spans="1:12" s="6" customFormat="1" ht="18.75" x14ac:dyDescent="0.3">
      <c r="A7" s="14" t="s">
        <v>24</v>
      </c>
      <c r="B7" s="15">
        <v>4681936.4000000004</v>
      </c>
      <c r="C7" s="15">
        <f>C10+C43+C50+C57</f>
        <v>274061.54929</v>
      </c>
      <c r="D7" s="15">
        <v>314329.5</v>
      </c>
      <c r="E7" s="15">
        <f t="shared" ref="E7:L7" si="0">E10+E43+E50+E57</f>
        <v>403069.33864999999</v>
      </c>
      <c r="F7" s="15">
        <f t="shared" si="0"/>
        <v>468017.39999999997</v>
      </c>
      <c r="G7" s="15">
        <f>G10+G43+G50+G57</f>
        <v>486652.39999999991</v>
      </c>
      <c r="H7" s="15">
        <f t="shared" ref="H7:K7" si="1">H10+H43+H50+H57</f>
        <v>525285.9</v>
      </c>
      <c r="I7" s="15">
        <f t="shared" si="1"/>
        <v>543787.50000000012</v>
      </c>
      <c r="J7" s="15">
        <f t="shared" si="1"/>
        <v>552837.80000000005</v>
      </c>
      <c r="K7" s="15">
        <f t="shared" si="1"/>
        <v>542136.1</v>
      </c>
      <c r="L7" s="15">
        <f t="shared" si="0"/>
        <v>571759</v>
      </c>
    </row>
    <row r="8" spans="1:12" s="6" customFormat="1" ht="18.75" x14ac:dyDescent="0.3">
      <c r="A8" s="16" t="s">
        <v>27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12" s="6" customFormat="1" ht="47.25" x14ac:dyDescent="0.3">
      <c r="A9" s="16" t="s">
        <v>25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s="7" customFormat="1" ht="26.25" customHeight="1" x14ac:dyDescent="0.3">
      <c r="A10" s="18" t="s">
        <v>26</v>
      </c>
      <c r="B10" s="15">
        <v>4420971.5999999996</v>
      </c>
      <c r="C10" s="15">
        <f>C13+C16+C17+C18+C19+C20+C21+C22+C23+C24+C25+C26+C27+C28+C29+C30+C31+C32+C33+C34+C35+C36+C39+C41+C42</f>
        <v>252408.21028999999</v>
      </c>
      <c r="D10" s="15">
        <f t="shared" ref="D10:E10" si="2">D13+D16+D17+D18+D19+D20+D21+D22+D23+D24+D25+D26+D27+D28+D29+D30+D31+D32+D33+D34+D35+D36+D39+D41+D42</f>
        <v>291082.21311999991</v>
      </c>
      <c r="E10" s="15">
        <f t="shared" si="2"/>
        <v>377907.34864999994</v>
      </c>
      <c r="F10" s="15">
        <v>449893.8</v>
      </c>
      <c r="G10" s="15">
        <f>G13+G16+G17+G18+G19+G20+G21+G22+G23+G24+G25+G26+G27+G28+G29+G30+G31+G32+G33+G34+G35+G36+G39+G41+G42+G37+G40</f>
        <v>466742.6999999999</v>
      </c>
      <c r="H10" s="19">
        <f>H13+H16+H17+H18+H19+H20+H21+H22+H23+H24+H25+H26+H27+H28+H29+H30+H31+H32+H33+H34+H35+H36+H39+H41+H42+H37+H40+H38</f>
        <v>502704.8</v>
      </c>
      <c r="I10" s="19">
        <f t="shared" ref="I10:L10" si="3">I13+I16+I17+I18+I19+I20+I21+I22+I23+I24+I25+I26+I27+I28+I29+I30+I31+I32+I33+I34+I35+I36+I39+I41+I42+I37+I40+I38</f>
        <v>510769.3000000001</v>
      </c>
      <c r="J10" s="19">
        <f t="shared" si="3"/>
        <v>520277.6</v>
      </c>
      <c r="K10" s="19">
        <f t="shared" ref="K10" si="4">K13+K16+K17+K18+K19+K20+K21+K22+K23+K24+K25+K26+K27+K28+K29+K30+K31+K32+K33+K34+K35+K36+K39+K41+K42+K37+K40+K38</f>
        <v>509781.39999999991</v>
      </c>
      <c r="L10" s="19">
        <f t="shared" si="3"/>
        <v>539404.29999999993</v>
      </c>
    </row>
    <row r="11" spans="1:12" s="7" customFormat="1" ht="18.75" x14ac:dyDescent="0.3">
      <c r="A11" s="16" t="s">
        <v>27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s="7" customFormat="1" ht="18.75" x14ac:dyDescent="0.3">
      <c r="A12" s="16" t="s">
        <v>28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s="7" customFormat="1" ht="18.75" x14ac:dyDescent="0.3">
      <c r="A13" s="16" t="s">
        <v>32</v>
      </c>
      <c r="B13" s="15">
        <f t="shared" ref="B13:B56" si="5">C13+D13+E13+F13+G13+L13+H13+I13+J13</f>
        <v>2366351.5</v>
      </c>
      <c r="C13" s="17">
        <v>154677.5</v>
      </c>
      <c r="D13" s="17">
        <v>177536.4</v>
      </c>
      <c r="E13" s="17">
        <v>234745.5</v>
      </c>
      <c r="F13" s="17">
        <v>273157.7</v>
      </c>
      <c r="G13" s="17">
        <v>272764.7</v>
      </c>
      <c r="H13" s="17">
        <v>291070.59999999998</v>
      </c>
      <c r="I13" s="17">
        <v>307535.40000000002</v>
      </c>
      <c r="J13" s="17">
        <v>309620.3</v>
      </c>
      <c r="K13" s="17">
        <v>318889.40000000002</v>
      </c>
      <c r="L13" s="17">
        <v>345243.4</v>
      </c>
    </row>
    <row r="14" spans="1:12" s="7" customFormat="1" ht="18.75" x14ac:dyDescent="0.3">
      <c r="A14" s="20" t="s">
        <v>16</v>
      </c>
      <c r="B14" s="15">
        <f t="shared" si="5"/>
        <v>142522.94400000002</v>
      </c>
      <c r="C14" s="17">
        <v>9413.2000000000007</v>
      </c>
      <c r="D14" s="17">
        <v>10294.644</v>
      </c>
      <c r="E14" s="17">
        <v>12304.5</v>
      </c>
      <c r="F14" s="17">
        <v>12664.6</v>
      </c>
      <c r="G14" s="17">
        <v>15627.9</v>
      </c>
      <c r="H14" s="17">
        <v>18330.099999999999</v>
      </c>
      <c r="I14" s="17">
        <v>20545.7</v>
      </c>
      <c r="J14" s="17">
        <v>21869.5</v>
      </c>
      <c r="K14" s="17">
        <v>20472.8</v>
      </c>
      <c r="L14" s="17">
        <v>21472.799999999999</v>
      </c>
    </row>
    <row r="15" spans="1:12" s="7" customFormat="1" ht="31.5" x14ac:dyDescent="0.3">
      <c r="A15" s="20" t="s">
        <v>17</v>
      </c>
      <c r="B15" s="15">
        <f t="shared" si="5"/>
        <v>789117.17500000005</v>
      </c>
      <c r="C15" s="17">
        <v>58115.03</v>
      </c>
      <c r="D15" s="17">
        <v>66315.7</v>
      </c>
      <c r="E15" s="17">
        <v>76973.744999999995</v>
      </c>
      <c r="F15" s="17">
        <v>82883.399999999994</v>
      </c>
      <c r="G15" s="17">
        <v>92894.9</v>
      </c>
      <c r="H15" s="17">
        <v>92730.7</v>
      </c>
      <c r="I15" s="17">
        <v>101744.3</v>
      </c>
      <c r="J15" s="17">
        <v>104460.4</v>
      </c>
      <c r="K15" s="17">
        <v>110998.9</v>
      </c>
      <c r="L15" s="17">
        <v>112999</v>
      </c>
    </row>
    <row r="16" spans="1:12" s="7" customFormat="1" ht="18.75" x14ac:dyDescent="0.3">
      <c r="A16" s="16" t="s">
        <v>0</v>
      </c>
      <c r="B16" s="15">
        <f t="shared" si="5"/>
        <v>13413.748999999998</v>
      </c>
      <c r="C16" s="17">
        <v>897.8</v>
      </c>
      <c r="D16" s="17">
        <v>949.7</v>
      </c>
      <c r="E16" s="17">
        <v>917.649</v>
      </c>
      <c r="F16" s="17">
        <v>1434</v>
      </c>
      <c r="G16" s="17">
        <v>2641.9</v>
      </c>
      <c r="H16" s="17">
        <v>3726.8</v>
      </c>
      <c r="I16" s="17">
        <v>1557</v>
      </c>
      <c r="J16" s="17">
        <v>1288.9000000000001</v>
      </c>
      <c r="K16" s="17">
        <v>0</v>
      </c>
      <c r="L16" s="17">
        <v>0</v>
      </c>
    </row>
    <row r="17" spans="1:12" s="7" customFormat="1" ht="18.75" x14ac:dyDescent="0.3">
      <c r="A17" s="16" t="s">
        <v>43</v>
      </c>
      <c r="B17" s="15">
        <f t="shared" si="5"/>
        <v>23675.200000000001</v>
      </c>
      <c r="C17" s="17">
        <v>0</v>
      </c>
      <c r="D17" s="17">
        <v>1949.8</v>
      </c>
      <c r="E17" s="17">
        <v>2465.3000000000002</v>
      </c>
      <c r="F17" s="17">
        <v>2132.5</v>
      </c>
      <c r="G17" s="17">
        <v>2277.6</v>
      </c>
      <c r="H17" s="17">
        <v>2646</v>
      </c>
      <c r="I17" s="17">
        <v>2642.7</v>
      </c>
      <c r="J17" s="17">
        <v>4798.3</v>
      </c>
      <c r="K17" s="17">
        <v>4760</v>
      </c>
      <c r="L17" s="17">
        <v>4763</v>
      </c>
    </row>
    <row r="18" spans="1:12" s="7" customFormat="1" ht="18.75" x14ac:dyDescent="0.3">
      <c r="A18" s="16" t="s">
        <v>1</v>
      </c>
      <c r="B18" s="15">
        <f t="shared" si="5"/>
        <v>5856.0209999999997</v>
      </c>
      <c r="C18" s="17">
        <v>208.59299999999999</v>
      </c>
      <c r="D18" s="17">
        <v>690.76</v>
      </c>
      <c r="E18" s="17">
        <v>448.46800000000002</v>
      </c>
      <c r="F18" s="17">
        <v>455.9</v>
      </c>
      <c r="G18" s="17">
        <v>949</v>
      </c>
      <c r="H18" s="17">
        <v>821.3</v>
      </c>
      <c r="I18" s="17">
        <v>685.7</v>
      </c>
      <c r="J18" s="17">
        <v>863.9</v>
      </c>
      <c r="K18" s="17">
        <v>630</v>
      </c>
      <c r="L18" s="17">
        <v>732.4</v>
      </c>
    </row>
    <row r="19" spans="1:12" s="7" customFormat="1" ht="31.5" x14ac:dyDescent="0.3">
      <c r="A19" s="16" t="s">
        <v>13</v>
      </c>
      <c r="B19" s="15">
        <f t="shared" si="5"/>
        <v>399173.35</v>
      </c>
      <c r="C19" s="17">
        <v>29252.2</v>
      </c>
      <c r="D19" s="17">
        <v>30534.15</v>
      </c>
      <c r="E19" s="17">
        <v>47745.5</v>
      </c>
      <c r="F19" s="17">
        <v>45641.1</v>
      </c>
      <c r="G19" s="17">
        <v>51559.8</v>
      </c>
      <c r="H19" s="17">
        <v>49925.8</v>
      </c>
      <c r="I19" s="17">
        <v>50385</v>
      </c>
      <c r="J19" s="17">
        <v>47081.5</v>
      </c>
      <c r="K19" s="17">
        <v>47048.3</v>
      </c>
      <c r="L19" s="17">
        <v>47048.3</v>
      </c>
    </row>
    <row r="20" spans="1:12" s="7" customFormat="1" ht="31.5" x14ac:dyDescent="0.3">
      <c r="A20" s="16" t="s">
        <v>2</v>
      </c>
      <c r="B20" s="15">
        <f t="shared" si="5"/>
        <v>284509.3</v>
      </c>
      <c r="C20" s="17">
        <v>20771.3</v>
      </c>
      <c r="D20" s="17">
        <v>22422</v>
      </c>
      <c r="E20" s="17">
        <v>26686.6</v>
      </c>
      <c r="F20" s="17">
        <v>32061.200000000001</v>
      </c>
      <c r="G20" s="17">
        <v>36692.1</v>
      </c>
      <c r="H20" s="17">
        <v>33818.9</v>
      </c>
      <c r="I20" s="17">
        <v>37029.1</v>
      </c>
      <c r="J20" s="17">
        <v>37838.400000000001</v>
      </c>
      <c r="K20" s="17">
        <v>36810.9</v>
      </c>
      <c r="L20" s="17">
        <v>37189.699999999997</v>
      </c>
    </row>
    <row r="21" spans="1:12" s="7" customFormat="1" ht="18.75" x14ac:dyDescent="0.3">
      <c r="A21" s="16" t="s">
        <v>3</v>
      </c>
      <c r="B21" s="15">
        <f t="shared" si="5"/>
        <v>358088.39999000001</v>
      </c>
      <c r="C21" s="17">
        <v>26037.099989999999</v>
      </c>
      <c r="D21" s="17">
        <v>26258.6</v>
      </c>
      <c r="E21" s="17">
        <v>35797.699999999997</v>
      </c>
      <c r="F21" s="17">
        <v>41552.300000000003</v>
      </c>
      <c r="G21" s="17">
        <v>45352.5</v>
      </c>
      <c r="H21" s="17">
        <v>45135.199999999997</v>
      </c>
      <c r="I21" s="17">
        <v>44942.2</v>
      </c>
      <c r="J21" s="17">
        <v>44887.8</v>
      </c>
      <c r="K21" s="17">
        <v>43818</v>
      </c>
      <c r="L21" s="17">
        <v>48125</v>
      </c>
    </row>
    <row r="22" spans="1:12" s="7" customFormat="1" ht="31.5" x14ac:dyDescent="0.3">
      <c r="A22" s="16" t="s">
        <v>4</v>
      </c>
      <c r="B22" s="15">
        <f t="shared" si="5"/>
        <v>28803.899999999998</v>
      </c>
      <c r="C22" s="17">
        <v>1017.1</v>
      </c>
      <c r="D22" s="17">
        <v>1318</v>
      </c>
      <c r="E22" s="17">
        <v>2096.6999999999998</v>
      </c>
      <c r="F22" s="17">
        <v>2266.5</v>
      </c>
      <c r="G22" s="17">
        <v>3391.5</v>
      </c>
      <c r="H22" s="17">
        <v>6047.4</v>
      </c>
      <c r="I22" s="17">
        <v>5832.9</v>
      </c>
      <c r="J22" s="17">
        <v>6833.8</v>
      </c>
      <c r="K22" s="17">
        <v>0</v>
      </c>
      <c r="L22" s="17">
        <v>0</v>
      </c>
    </row>
    <row r="23" spans="1:12" s="7" customFormat="1" ht="18.75" x14ac:dyDescent="0.3">
      <c r="A23" s="16" t="s">
        <v>8</v>
      </c>
      <c r="B23" s="15">
        <f t="shared" si="5"/>
        <v>53621.200410000005</v>
      </c>
      <c r="C23" s="17">
        <v>2834.81041</v>
      </c>
      <c r="D23" s="17">
        <v>8260.14</v>
      </c>
      <c r="E23" s="17">
        <v>2918.55</v>
      </c>
      <c r="F23" s="17">
        <v>3166.9</v>
      </c>
      <c r="G23" s="17">
        <v>7890</v>
      </c>
      <c r="H23" s="17">
        <v>7929.7</v>
      </c>
      <c r="I23" s="17">
        <v>9649.9</v>
      </c>
      <c r="J23" s="17">
        <v>10671.9</v>
      </c>
      <c r="K23" s="17">
        <v>3258.7</v>
      </c>
      <c r="L23" s="17">
        <v>299.3</v>
      </c>
    </row>
    <row r="24" spans="1:12" s="7" customFormat="1" ht="31.5" x14ac:dyDescent="0.3">
      <c r="A24" s="16" t="s">
        <v>20</v>
      </c>
      <c r="B24" s="15">
        <f t="shared" si="5"/>
        <v>64735.549999999996</v>
      </c>
      <c r="C24" s="17">
        <v>343</v>
      </c>
      <c r="D24" s="17">
        <v>2320.9499999999998</v>
      </c>
      <c r="E24" s="17">
        <v>3922.3</v>
      </c>
      <c r="F24" s="17">
        <v>4759.3999999999996</v>
      </c>
      <c r="G24" s="17">
        <v>6529.5</v>
      </c>
      <c r="H24" s="17">
        <v>7034</v>
      </c>
      <c r="I24" s="17">
        <v>11153.2</v>
      </c>
      <c r="J24" s="17">
        <v>14336.6</v>
      </c>
      <c r="K24" s="17">
        <v>14336.6</v>
      </c>
      <c r="L24" s="17">
        <v>14336.6</v>
      </c>
    </row>
    <row r="25" spans="1:12" s="7" customFormat="1" ht="31.5" x14ac:dyDescent="0.3">
      <c r="A25" s="16" t="s">
        <v>10</v>
      </c>
      <c r="B25" s="15">
        <f t="shared" si="5"/>
        <v>64109.983399999997</v>
      </c>
      <c r="C25" s="17">
        <v>2955.66815</v>
      </c>
      <c r="D25" s="17">
        <v>4249.4729299999999</v>
      </c>
      <c r="E25" s="17">
        <v>3721.04232</v>
      </c>
      <c r="F25" s="17">
        <v>4605.8999999999996</v>
      </c>
      <c r="G25" s="17">
        <v>7245.8</v>
      </c>
      <c r="H25" s="17">
        <v>8398.6</v>
      </c>
      <c r="I25" s="17">
        <v>10814.7</v>
      </c>
      <c r="J25" s="17">
        <v>11852.2</v>
      </c>
      <c r="K25" s="17">
        <v>10266.6</v>
      </c>
      <c r="L25" s="17">
        <v>10266.6</v>
      </c>
    </row>
    <row r="26" spans="1:12" s="7" customFormat="1" ht="18.75" x14ac:dyDescent="0.3">
      <c r="A26" s="16" t="s">
        <v>41</v>
      </c>
      <c r="B26" s="15">
        <f t="shared" si="5"/>
        <v>13503.773230000001</v>
      </c>
      <c r="C26" s="17">
        <v>754.17938000000004</v>
      </c>
      <c r="D26" s="17">
        <v>1701.01289</v>
      </c>
      <c r="E26" s="17">
        <v>1627.38096</v>
      </c>
      <c r="F26" s="17">
        <v>2952.7</v>
      </c>
      <c r="G26" s="17">
        <v>4751.8</v>
      </c>
      <c r="H26" s="17">
        <v>1716.7</v>
      </c>
      <c r="I26" s="17">
        <v>0</v>
      </c>
      <c r="J26" s="17">
        <v>0</v>
      </c>
      <c r="K26" s="17">
        <v>0</v>
      </c>
      <c r="L26" s="17">
        <v>0</v>
      </c>
    </row>
    <row r="27" spans="1:12" s="7" customFormat="1" ht="18.75" x14ac:dyDescent="0.3">
      <c r="A27" s="16" t="s">
        <v>11</v>
      </c>
      <c r="B27" s="15">
        <f t="shared" si="5"/>
        <v>1148.02052</v>
      </c>
      <c r="C27" s="17">
        <v>1000.1395</v>
      </c>
      <c r="D27" s="17">
        <v>147.88102000000001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</row>
    <row r="28" spans="1:12" s="7" customFormat="1" ht="31.5" x14ac:dyDescent="0.3">
      <c r="A28" s="16" t="s">
        <v>5</v>
      </c>
      <c r="B28" s="15">
        <f t="shared" si="5"/>
        <v>459.72383000000002</v>
      </c>
      <c r="C28" s="17">
        <v>400.62490000000003</v>
      </c>
      <c r="D28" s="17">
        <v>59.098930000000003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</row>
    <row r="29" spans="1:12" s="7" customFormat="1" ht="59.25" customHeight="1" x14ac:dyDescent="0.3">
      <c r="A29" s="16" t="s">
        <v>47</v>
      </c>
      <c r="B29" s="15">
        <f t="shared" si="5"/>
        <v>120460.7</v>
      </c>
      <c r="C29" s="17">
        <v>3264.1</v>
      </c>
      <c r="D29" s="17">
        <v>5352.4</v>
      </c>
      <c r="E29" s="17">
        <v>5573.4</v>
      </c>
      <c r="F29" s="17">
        <v>27172.799999999999</v>
      </c>
      <c r="G29" s="17">
        <v>9748.4</v>
      </c>
      <c r="H29" s="17">
        <v>30057.1</v>
      </c>
      <c r="I29" s="17">
        <v>10917.9</v>
      </c>
      <c r="J29" s="17">
        <v>14187.3</v>
      </c>
      <c r="K29" s="17">
        <v>14187.3</v>
      </c>
      <c r="L29" s="17">
        <v>14187.3</v>
      </c>
    </row>
    <row r="30" spans="1:12" s="7" customFormat="1" ht="31.5" x14ac:dyDescent="0.3">
      <c r="A30" s="16" t="s">
        <v>12</v>
      </c>
      <c r="B30" s="15">
        <f t="shared" si="5"/>
        <v>2583.4543899999999</v>
      </c>
      <c r="C30" s="17">
        <v>960.76</v>
      </c>
      <c r="D30" s="17">
        <v>940.20299</v>
      </c>
      <c r="E30" s="17">
        <v>682.4914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</row>
    <row r="31" spans="1:12" s="7" customFormat="1" ht="27.75" customHeight="1" x14ac:dyDescent="0.3">
      <c r="A31" s="16" t="s">
        <v>6</v>
      </c>
      <c r="B31" s="15">
        <f t="shared" si="5"/>
        <v>42789.791129999998</v>
      </c>
      <c r="C31" s="17">
        <v>1478.8859600000001</v>
      </c>
      <c r="D31" s="17">
        <v>1529.0427</v>
      </c>
      <c r="E31" s="17">
        <v>2265.86247</v>
      </c>
      <c r="F31" s="17">
        <v>2119.3000000000002</v>
      </c>
      <c r="G31" s="17">
        <v>8232.5</v>
      </c>
      <c r="H31" s="17">
        <v>6808.5</v>
      </c>
      <c r="I31" s="17">
        <v>8896.5</v>
      </c>
      <c r="J31" s="17">
        <v>5729.6</v>
      </c>
      <c r="K31" s="17">
        <v>5729.6</v>
      </c>
      <c r="L31" s="17">
        <v>5729.6</v>
      </c>
    </row>
    <row r="32" spans="1:12" s="7" customFormat="1" ht="39" customHeight="1" x14ac:dyDescent="0.3">
      <c r="A32" s="16" t="s">
        <v>39</v>
      </c>
      <c r="B32" s="15">
        <f t="shared" si="5"/>
        <v>1203.3529000000001</v>
      </c>
      <c r="C32" s="17">
        <v>1056.6400000000001</v>
      </c>
      <c r="D32" s="17">
        <v>146.71289999999999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</row>
    <row r="33" spans="1:12" s="7" customFormat="1" ht="31.5" x14ac:dyDescent="0.3">
      <c r="A33" s="16" t="s">
        <v>9</v>
      </c>
      <c r="B33" s="15">
        <f t="shared" si="5"/>
        <v>630.63</v>
      </c>
      <c r="C33" s="17">
        <v>116.77</v>
      </c>
      <c r="D33" s="17">
        <v>167.76</v>
      </c>
      <c r="E33" s="17">
        <v>243.6</v>
      </c>
      <c r="F33" s="17">
        <v>102.5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</row>
    <row r="34" spans="1:12" s="7" customFormat="1" ht="31.5" x14ac:dyDescent="0.3">
      <c r="A34" s="16" t="s">
        <v>42</v>
      </c>
      <c r="B34" s="15">
        <f t="shared" si="5"/>
        <v>3377.0754400000001</v>
      </c>
      <c r="C34" s="17">
        <v>922.03103999999996</v>
      </c>
      <c r="D34" s="17">
        <v>962.1</v>
      </c>
      <c r="E34" s="17">
        <v>1096.5444</v>
      </c>
      <c r="F34" s="17">
        <v>396.4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</row>
    <row r="35" spans="1:12" s="7" customFormat="1" ht="47.25" x14ac:dyDescent="0.3">
      <c r="A35" s="16" t="s">
        <v>14</v>
      </c>
      <c r="B35" s="15">
        <f t="shared" si="5"/>
        <v>791.61796000000004</v>
      </c>
      <c r="C35" s="17">
        <v>629.99698000000001</v>
      </c>
      <c r="D35" s="17">
        <v>161.62098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</row>
    <row r="36" spans="1:12" s="7" customFormat="1" ht="18.75" x14ac:dyDescent="0.3">
      <c r="A36" s="16" t="s">
        <v>7</v>
      </c>
      <c r="B36" s="15">
        <f t="shared" si="5"/>
        <v>6451.5291200000001</v>
      </c>
      <c r="C36" s="17">
        <v>857.20939999999996</v>
      </c>
      <c r="D36" s="17">
        <v>1348.7</v>
      </c>
      <c r="E36" s="17">
        <v>2018.1197199999999</v>
      </c>
      <c r="F36" s="17">
        <v>2227.5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</row>
    <row r="37" spans="1:12" s="7" customFormat="1" ht="18.75" x14ac:dyDescent="0.3">
      <c r="A37" s="16" t="s">
        <v>49</v>
      </c>
      <c r="B37" s="15">
        <f t="shared" si="5"/>
        <v>2734.6</v>
      </c>
      <c r="C37" s="17">
        <v>0</v>
      </c>
      <c r="D37" s="17">
        <v>0</v>
      </c>
      <c r="E37" s="17">
        <v>0</v>
      </c>
      <c r="F37" s="17">
        <v>0</v>
      </c>
      <c r="G37" s="17">
        <v>2734.6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</row>
    <row r="38" spans="1:12" s="7" customFormat="1" ht="18.75" x14ac:dyDescent="0.3">
      <c r="A38" s="16" t="s">
        <v>53</v>
      </c>
      <c r="B38" s="15">
        <f t="shared" si="5"/>
        <v>13272.099999999999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2929.2</v>
      </c>
      <c r="I38" s="17">
        <v>3616.3</v>
      </c>
      <c r="J38" s="17">
        <v>3463</v>
      </c>
      <c r="K38" s="17">
        <v>3263.6</v>
      </c>
      <c r="L38" s="17">
        <v>3263.6</v>
      </c>
    </row>
    <row r="39" spans="1:12" s="7" customFormat="1" ht="31.5" x14ac:dyDescent="0.3">
      <c r="A39" s="16" t="s">
        <v>15</v>
      </c>
      <c r="B39" s="15">
        <f t="shared" si="5"/>
        <v>2523.0766699999999</v>
      </c>
      <c r="C39" s="17">
        <v>535.66863000000001</v>
      </c>
      <c r="D39" s="17">
        <v>405.702</v>
      </c>
      <c r="E39" s="17">
        <v>804.40603999999996</v>
      </c>
      <c r="F39" s="17">
        <v>777.3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</row>
    <row r="40" spans="1:12" s="7" customFormat="1" ht="31.5" x14ac:dyDescent="0.3">
      <c r="A40" s="16" t="s">
        <v>50</v>
      </c>
      <c r="B40" s="15">
        <f t="shared" si="5"/>
        <v>5127.8999999999996</v>
      </c>
      <c r="C40" s="17">
        <v>0</v>
      </c>
      <c r="D40" s="17">
        <v>0</v>
      </c>
      <c r="E40" s="17">
        <v>0</v>
      </c>
      <c r="F40" s="17">
        <v>0</v>
      </c>
      <c r="G40" s="17">
        <v>754.3</v>
      </c>
      <c r="H40" s="17">
        <v>740.6</v>
      </c>
      <c r="I40" s="17">
        <v>805.8</v>
      </c>
      <c r="J40" s="17">
        <v>1398.1</v>
      </c>
      <c r="K40" s="17">
        <v>1429.1</v>
      </c>
      <c r="L40" s="17">
        <v>1429.1</v>
      </c>
    </row>
    <row r="41" spans="1:12" s="7" customFormat="1" ht="31.5" x14ac:dyDescent="0.3">
      <c r="A41" s="16" t="s">
        <v>21</v>
      </c>
      <c r="B41" s="15">
        <f t="shared" si="5"/>
        <v>24326.80731</v>
      </c>
      <c r="C41" s="17">
        <v>1322.83295</v>
      </c>
      <c r="D41" s="17">
        <v>1528.40578</v>
      </c>
      <c r="E41" s="17">
        <v>1586.46858</v>
      </c>
      <c r="F41" s="17">
        <v>2425.6999999999998</v>
      </c>
      <c r="G41" s="17">
        <v>2720.6</v>
      </c>
      <c r="H41" s="17">
        <v>2855.2</v>
      </c>
      <c r="I41" s="17">
        <v>3083.9</v>
      </c>
      <c r="J41" s="17">
        <v>4099.8</v>
      </c>
      <c r="K41" s="17">
        <v>4027.1</v>
      </c>
      <c r="L41" s="17">
        <v>4703.8999999999996</v>
      </c>
    </row>
    <row r="42" spans="1:12" s="7" customFormat="1" ht="31.5" x14ac:dyDescent="0.3">
      <c r="A42" s="16" t="s">
        <v>18</v>
      </c>
      <c r="B42" s="15">
        <f t="shared" si="5"/>
        <v>7467.7657599999993</v>
      </c>
      <c r="C42" s="17">
        <v>113.3</v>
      </c>
      <c r="D42" s="17">
        <v>141.6</v>
      </c>
      <c r="E42" s="17">
        <v>543.76576</v>
      </c>
      <c r="F42" s="17">
        <v>486</v>
      </c>
      <c r="G42" s="17">
        <v>506.1</v>
      </c>
      <c r="H42" s="17">
        <v>1043.2</v>
      </c>
      <c r="I42" s="17">
        <v>1221.0999999999999</v>
      </c>
      <c r="J42" s="17">
        <v>1326.2</v>
      </c>
      <c r="K42" s="17">
        <v>1326.2</v>
      </c>
      <c r="L42" s="17">
        <v>2086.5</v>
      </c>
    </row>
    <row r="43" spans="1:12" s="7" customFormat="1" ht="31.5" x14ac:dyDescent="0.3">
      <c r="A43" s="18" t="s">
        <v>31</v>
      </c>
      <c r="B43" s="15">
        <f>C43+D43+E43+F43+G43+L43+H43+I43+J43+K43</f>
        <v>27029.190000000002</v>
      </c>
      <c r="C43" s="15">
        <f>SUM(C46:C49)</f>
        <v>2057.5</v>
      </c>
      <c r="D43" s="15">
        <f t="shared" ref="D43:E43" si="6">SUM(D46:D49)</f>
        <v>2114.1</v>
      </c>
      <c r="E43" s="15">
        <f t="shared" si="6"/>
        <v>2103.09</v>
      </c>
      <c r="F43" s="15">
        <f>ROUND(F46+F47+F48+F49,1)</f>
        <v>2164.1</v>
      </c>
      <c r="G43" s="15">
        <f t="shared" ref="G43:L43" si="7">SUM(G46:G49)</f>
        <v>2257.3999999999996</v>
      </c>
      <c r="H43" s="15">
        <f t="shared" si="7"/>
        <v>2444.8999999999996</v>
      </c>
      <c r="I43" s="15">
        <f t="shared" si="7"/>
        <v>3023.9</v>
      </c>
      <c r="J43" s="15">
        <f t="shared" si="7"/>
        <v>3621.4</v>
      </c>
      <c r="K43" s="15">
        <f t="shared" si="7"/>
        <v>3621.4</v>
      </c>
      <c r="L43" s="15">
        <f t="shared" si="7"/>
        <v>3621.4</v>
      </c>
    </row>
    <row r="44" spans="1:12" s="7" customFormat="1" ht="18.75" x14ac:dyDescent="0.3">
      <c r="A44" s="16" t="s">
        <v>27</v>
      </c>
      <c r="B44" s="15">
        <f t="shared" si="5"/>
        <v>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 s="7" customFormat="1" ht="18.75" x14ac:dyDescent="0.3">
      <c r="A45" s="16" t="s">
        <v>28</v>
      </c>
      <c r="B45" s="15">
        <f t="shared" si="5"/>
        <v>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s="7" customFormat="1" ht="18.75" x14ac:dyDescent="0.3">
      <c r="A46" s="16" t="s">
        <v>19</v>
      </c>
      <c r="B46" s="15">
        <f t="shared" si="5"/>
        <v>1869.3899999999996</v>
      </c>
      <c r="C46" s="17">
        <v>281.5</v>
      </c>
      <c r="D46" s="17">
        <v>279.3</v>
      </c>
      <c r="E46" s="17">
        <v>237.09</v>
      </c>
      <c r="F46" s="17">
        <v>155.9</v>
      </c>
      <c r="G46" s="17">
        <v>168.8</v>
      </c>
      <c r="H46" s="17">
        <v>177.5</v>
      </c>
      <c r="I46" s="17">
        <v>184.1</v>
      </c>
      <c r="J46" s="17">
        <v>192.6</v>
      </c>
      <c r="K46" s="17">
        <v>192.6</v>
      </c>
      <c r="L46" s="17">
        <v>192.6</v>
      </c>
    </row>
    <row r="47" spans="1:12" s="7" customFormat="1" ht="31.5" x14ac:dyDescent="0.3">
      <c r="A47" s="21" t="s">
        <v>13</v>
      </c>
      <c r="B47" s="15">
        <f t="shared" si="5"/>
        <v>7203.6000000000013</v>
      </c>
      <c r="C47" s="17">
        <v>592</v>
      </c>
      <c r="D47" s="17">
        <v>611.6</v>
      </c>
      <c r="E47" s="17">
        <v>622</v>
      </c>
      <c r="F47" s="17">
        <v>669.4</v>
      </c>
      <c r="G47" s="17">
        <v>720.3</v>
      </c>
      <c r="H47" s="17">
        <v>755.8</v>
      </c>
      <c r="I47" s="17">
        <v>946.6</v>
      </c>
      <c r="J47" s="17">
        <v>1143</v>
      </c>
      <c r="K47" s="17">
        <v>1142.9000000000001</v>
      </c>
      <c r="L47" s="17">
        <v>1142.9000000000001</v>
      </c>
    </row>
    <row r="48" spans="1:12" s="7" customFormat="1" ht="31.5" x14ac:dyDescent="0.3">
      <c r="A48" s="21" t="s">
        <v>2</v>
      </c>
      <c r="B48" s="15">
        <f t="shared" si="5"/>
        <v>7133.5000000000018</v>
      </c>
      <c r="C48" s="17">
        <v>592</v>
      </c>
      <c r="D48" s="17">
        <v>611.6</v>
      </c>
      <c r="E48" s="17">
        <v>622</v>
      </c>
      <c r="F48" s="17">
        <v>669.4</v>
      </c>
      <c r="G48" s="17">
        <v>650.29999999999995</v>
      </c>
      <c r="H48" s="17">
        <v>755.8</v>
      </c>
      <c r="I48" s="17">
        <v>946.6</v>
      </c>
      <c r="J48" s="17">
        <v>1142.9000000000001</v>
      </c>
      <c r="K48" s="17">
        <v>1142.9000000000001</v>
      </c>
      <c r="L48" s="17">
        <v>1142.9000000000001</v>
      </c>
    </row>
    <row r="49" spans="1:14" s="7" customFormat="1" ht="18.75" x14ac:dyDescent="0.3">
      <c r="A49" s="21" t="s">
        <v>3</v>
      </c>
      <c r="B49" s="15">
        <f t="shared" si="5"/>
        <v>7201.3000000000011</v>
      </c>
      <c r="C49" s="17">
        <v>592</v>
      </c>
      <c r="D49" s="17">
        <v>611.6</v>
      </c>
      <c r="E49" s="17">
        <v>622</v>
      </c>
      <c r="F49" s="17">
        <v>669.4</v>
      </c>
      <c r="G49" s="17">
        <v>718</v>
      </c>
      <c r="H49" s="17">
        <v>755.8</v>
      </c>
      <c r="I49" s="17">
        <v>946.6</v>
      </c>
      <c r="J49" s="17">
        <v>1142.9000000000001</v>
      </c>
      <c r="K49" s="17">
        <v>1143</v>
      </c>
      <c r="L49" s="17">
        <v>1143</v>
      </c>
    </row>
    <row r="50" spans="1:14" s="7" customFormat="1" ht="31.5" x14ac:dyDescent="0.3">
      <c r="A50" s="18" t="s">
        <v>30</v>
      </c>
      <c r="B50" s="15">
        <f>C50+D50+E50+F50+G50+L50+H50+I50+J50+K50</f>
        <v>213815.739</v>
      </c>
      <c r="C50" s="15">
        <f>SUM(C54:C56)</f>
        <v>17595.839</v>
      </c>
      <c r="D50" s="15">
        <f t="shared" ref="D50:E50" si="8">SUM(D54:D56)</f>
        <v>19133.3</v>
      </c>
      <c r="E50" s="15">
        <f t="shared" si="8"/>
        <v>21058.9</v>
      </c>
      <c r="F50" s="15">
        <v>13959.5</v>
      </c>
      <c r="G50" s="15">
        <f>G54+G55+G56+G53</f>
        <v>15652.3</v>
      </c>
      <c r="H50" s="15">
        <f>H54+H55+H56+H53</f>
        <v>18016.2</v>
      </c>
      <c r="I50" s="15">
        <f t="shared" ref="I50:L50" si="9">I54+I55+I56+I53</f>
        <v>27994.300000000003</v>
      </c>
      <c r="J50" s="15">
        <f t="shared" si="9"/>
        <v>26938.799999999999</v>
      </c>
      <c r="K50" s="15">
        <f t="shared" ref="K50" si="10">K54+K55+K56+K53</f>
        <v>26733.299999999996</v>
      </c>
      <c r="L50" s="15">
        <f t="shared" si="9"/>
        <v>26733.299999999996</v>
      </c>
    </row>
    <row r="51" spans="1:14" s="7" customFormat="1" ht="18.75" x14ac:dyDescent="0.3">
      <c r="A51" s="16" t="s">
        <v>27</v>
      </c>
      <c r="B51" s="15">
        <f t="shared" si="5"/>
        <v>0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4" s="7" customFormat="1" ht="18.75" x14ac:dyDescent="0.3">
      <c r="A52" s="16" t="s">
        <v>28</v>
      </c>
      <c r="B52" s="15">
        <f t="shared" si="5"/>
        <v>0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4" s="7" customFormat="1" ht="18.75" x14ac:dyDescent="0.3">
      <c r="A53" s="16" t="s">
        <v>45</v>
      </c>
      <c r="B53" s="15">
        <f t="shared" si="5"/>
        <v>6277.6</v>
      </c>
      <c r="C53" s="17"/>
      <c r="D53" s="17"/>
      <c r="E53" s="17"/>
      <c r="F53" s="17">
        <v>29.9</v>
      </c>
      <c r="G53" s="17">
        <v>1747.3</v>
      </c>
      <c r="H53" s="17">
        <v>2000</v>
      </c>
      <c r="I53" s="17">
        <v>2500.4</v>
      </c>
      <c r="J53" s="17">
        <v>0</v>
      </c>
      <c r="K53" s="17">
        <v>0</v>
      </c>
      <c r="L53" s="17">
        <v>0</v>
      </c>
    </row>
    <row r="54" spans="1:14" s="7" customFormat="1" ht="31.5" x14ac:dyDescent="0.3">
      <c r="A54" s="16" t="s">
        <v>13</v>
      </c>
      <c r="B54" s="15">
        <f t="shared" si="5"/>
        <v>106924.24999999999</v>
      </c>
      <c r="C54" s="17">
        <v>10594.189</v>
      </c>
      <c r="D54" s="17">
        <v>11542.5</v>
      </c>
      <c r="E54" s="17">
        <v>11864.7</v>
      </c>
      <c r="F54" s="17">
        <v>8915.4609999999993</v>
      </c>
      <c r="G54" s="17">
        <v>8857.1</v>
      </c>
      <c r="H54" s="17">
        <v>10400.200000000001</v>
      </c>
      <c r="I54" s="17">
        <v>14416.7</v>
      </c>
      <c r="J54" s="17">
        <v>15211.1</v>
      </c>
      <c r="K54" s="17">
        <v>15122.3</v>
      </c>
      <c r="L54" s="17">
        <v>15122.3</v>
      </c>
    </row>
    <row r="55" spans="1:14" s="7" customFormat="1" ht="31.5" x14ac:dyDescent="0.3">
      <c r="A55" s="16" t="s">
        <v>2</v>
      </c>
      <c r="B55" s="15">
        <f t="shared" si="5"/>
        <v>25178</v>
      </c>
      <c r="C55" s="17">
        <v>2409.3000000000002</v>
      </c>
      <c r="D55" s="17">
        <v>2613.6</v>
      </c>
      <c r="E55" s="17">
        <v>2857.2</v>
      </c>
      <c r="F55" s="17">
        <v>1812.5</v>
      </c>
      <c r="G55" s="17">
        <v>1865.6</v>
      </c>
      <c r="H55" s="17">
        <v>1901.9</v>
      </c>
      <c r="I55" s="17">
        <v>3769.8</v>
      </c>
      <c r="J55" s="17">
        <v>3998</v>
      </c>
      <c r="K55" s="17">
        <v>3950.1</v>
      </c>
      <c r="L55" s="17">
        <v>3950.1</v>
      </c>
    </row>
    <row r="56" spans="1:14" s="7" customFormat="1" ht="18.75" x14ac:dyDescent="0.3">
      <c r="A56" s="16" t="s">
        <v>3</v>
      </c>
      <c r="B56" s="15">
        <f t="shared" si="5"/>
        <v>48702.649999999994</v>
      </c>
      <c r="C56" s="17">
        <v>4592.3500000000004</v>
      </c>
      <c r="D56" s="17">
        <v>4977.2</v>
      </c>
      <c r="E56" s="17">
        <v>6337</v>
      </c>
      <c r="F56" s="17">
        <v>3201.7</v>
      </c>
      <c r="G56" s="17">
        <v>3182.3</v>
      </c>
      <c r="H56" s="17">
        <v>3714.1</v>
      </c>
      <c r="I56" s="17">
        <v>7307.4</v>
      </c>
      <c r="J56" s="17">
        <v>7729.7</v>
      </c>
      <c r="K56" s="17">
        <v>7660.9</v>
      </c>
      <c r="L56" s="17">
        <v>7660.9</v>
      </c>
    </row>
    <row r="57" spans="1:14" s="7" customFormat="1" ht="24" customHeight="1" x14ac:dyDescent="0.3">
      <c r="A57" s="18" t="s">
        <v>29</v>
      </c>
      <c r="B57" s="15">
        <f>C57+D57+E57+F57+G57+L57+H57+I57+J57+K57</f>
        <v>20120</v>
      </c>
      <c r="C57" s="15">
        <f>C60</f>
        <v>2000</v>
      </c>
      <c r="D57" s="15">
        <f t="shared" ref="D57:L57" si="11">D60</f>
        <v>2000</v>
      </c>
      <c r="E57" s="15">
        <f t="shared" si="11"/>
        <v>2000</v>
      </c>
      <c r="F57" s="15">
        <f t="shared" si="11"/>
        <v>2000</v>
      </c>
      <c r="G57" s="15">
        <f t="shared" si="11"/>
        <v>2000</v>
      </c>
      <c r="H57" s="15">
        <f>H60</f>
        <v>2120</v>
      </c>
      <c r="I57" s="15">
        <f t="shared" ref="I57:K57" si="12">I60</f>
        <v>2000</v>
      </c>
      <c r="J57" s="15">
        <f t="shared" si="12"/>
        <v>2000</v>
      </c>
      <c r="K57" s="15">
        <f t="shared" si="12"/>
        <v>2000</v>
      </c>
      <c r="L57" s="15">
        <f t="shared" si="11"/>
        <v>2000</v>
      </c>
    </row>
    <row r="58" spans="1:14" s="7" customFormat="1" ht="18.75" x14ac:dyDescent="0.3">
      <c r="A58" s="16" t="s">
        <v>27</v>
      </c>
      <c r="B58" s="15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4" s="7" customFormat="1" ht="18.75" x14ac:dyDescent="0.3">
      <c r="A59" s="16" t="s">
        <v>28</v>
      </c>
      <c r="B59" s="15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4" s="7" customFormat="1" ht="31.5" x14ac:dyDescent="0.3">
      <c r="A60" s="22" t="s">
        <v>48</v>
      </c>
      <c r="B60" s="15">
        <f>C60+D60+E60+F60+G60+L60+H60+I60+J60</f>
        <v>18120</v>
      </c>
      <c r="C60" s="23">
        <v>2000</v>
      </c>
      <c r="D60" s="23">
        <v>2000</v>
      </c>
      <c r="E60" s="23">
        <v>2000</v>
      </c>
      <c r="F60" s="23">
        <v>2000</v>
      </c>
      <c r="G60" s="23">
        <v>2000</v>
      </c>
      <c r="H60" s="23">
        <v>2120</v>
      </c>
      <c r="I60" s="23">
        <v>2000</v>
      </c>
      <c r="J60" s="23">
        <v>2000</v>
      </c>
      <c r="K60" s="23">
        <v>2000</v>
      </c>
      <c r="L60" s="23">
        <v>2000</v>
      </c>
    </row>
    <row r="61" spans="1:14" s="6" customFormat="1" ht="18.75" x14ac:dyDescent="0.3">
      <c r="A61" s="16" t="s">
        <v>16</v>
      </c>
      <c r="B61" s="15">
        <f>C61+D61+E61+F61+G61+L61+H61+I61+J61</f>
        <v>18120</v>
      </c>
      <c r="C61" s="23">
        <v>2000</v>
      </c>
      <c r="D61" s="23">
        <v>2000</v>
      </c>
      <c r="E61" s="23">
        <v>2000</v>
      </c>
      <c r="F61" s="23">
        <v>2000</v>
      </c>
      <c r="G61" s="23">
        <v>2000</v>
      </c>
      <c r="H61" s="23">
        <v>2120</v>
      </c>
      <c r="I61" s="23">
        <v>2000</v>
      </c>
      <c r="J61" s="23">
        <v>2000</v>
      </c>
      <c r="K61" s="23">
        <v>2000</v>
      </c>
      <c r="L61" s="23">
        <v>2000</v>
      </c>
      <c r="N61" s="8"/>
    </row>
    <row r="62" spans="1:14" s="6" customFormat="1" ht="18.75" x14ac:dyDescent="0.3">
      <c r="A62" s="26" t="s">
        <v>44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N62" s="8"/>
    </row>
    <row r="63" spans="1:14" s="6" customFormat="1" ht="18.75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N63" s="8"/>
    </row>
  </sheetData>
  <autoFilter ref="A6:L62" xr:uid="{00000000-0009-0000-0000-000000000000}"/>
  <mergeCells count="7">
    <mergeCell ref="H1:L1"/>
    <mergeCell ref="H2:L2"/>
    <mergeCell ref="A62:L62"/>
    <mergeCell ref="C4:L4"/>
    <mergeCell ref="A4:A5"/>
    <mergeCell ref="B4:B5"/>
    <mergeCell ref="A3:L3"/>
  </mergeCells>
  <printOptions horizontalCentered="1"/>
  <pageMargins left="0.78740157480314965" right="0.78740157480314965" top="1.3779527559055118" bottom="0.39370078740157483" header="0.51181102362204722" footer="0.51181102362204722"/>
  <pageSetup paperSize="9" scale="60" fitToHeight="0" orientation="landscape" blackAndWhite="1" r:id="rId1"/>
  <headerFooter differentFirst="1">
    <oddHeader>&amp;C&amp;"Times New Roman,обычный"&amp;14&amp;P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Иванович</dc:creator>
  <cp:lastModifiedBy>Kursk Adm</cp:lastModifiedBy>
  <cp:lastPrinted>2026-01-19T11:38:23Z</cp:lastPrinted>
  <dcterms:created xsi:type="dcterms:W3CDTF">2013-06-21T07:21:29Z</dcterms:created>
  <dcterms:modified xsi:type="dcterms:W3CDTF">2026-01-30T13:34:49Z</dcterms:modified>
</cp:coreProperties>
</file>